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VOOR" sheetId="1" r:id="rId1"/>
    <sheet name="NA" sheetId="2" r:id="rId2"/>
    <sheet name="tafel" sheetId="4" r:id="rId3"/>
    <sheet name="tafel 1-12" sheetId="5" r:id="rId4"/>
  </sheets>
  <calcPr calcId="145621"/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H4" i="5"/>
  <c r="I4" i="5"/>
  <c r="J4" i="5"/>
  <c r="K4" i="5"/>
  <c r="L4" i="5"/>
  <c r="M4" i="5"/>
  <c r="N4" i="5"/>
  <c r="C5" i="5"/>
  <c r="D5" i="5"/>
  <c r="E5" i="5"/>
  <c r="F5" i="5"/>
  <c r="G5" i="5"/>
  <c r="H5" i="5"/>
  <c r="I5" i="5"/>
  <c r="J5" i="5"/>
  <c r="K5" i="5"/>
  <c r="L5" i="5"/>
  <c r="M5" i="5"/>
  <c r="N5" i="5"/>
  <c r="C6" i="5"/>
  <c r="D6" i="5"/>
  <c r="E6" i="5"/>
  <c r="F6" i="5"/>
  <c r="G6" i="5"/>
  <c r="H6" i="5"/>
  <c r="I6" i="5"/>
  <c r="J6" i="5"/>
  <c r="K6" i="5"/>
  <c r="L6" i="5"/>
  <c r="M6" i="5"/>
  <c r="N6" i="5"/>
  <c r="C7" i="5"/>
  <c r="D7" i="5"/>
  <c r="E7" i="5"/>
  <c r="F7" i="5"/>
  <c r="G7" i="5"/>
  <c r="H7" i="5"/>
  <c r="I7" i="5"/>
  <c r="J7" i="5"/>
  <c r="K7" i="5"/>
  <c r="L7" i="5"/>
  <c r="M7" i="5"/>
  <c r="N7" i="5"/>
  <c r="C8" i="5"/>
  <c r="D8" i="5"/>
  <c r="E8" i="5"/>
  <c r="F8" i="5"/>
  <c r="G8" i="5"/>
  <c r="H8" i="5"/>
  <c r="I8" i="5"/>
  <c r="J8" i="5"/>
  <c r="K8" i="5"/>
  <c r="L8" i="5"/>
  <c r="M8" i="5"/>
  <c r="N8" i="5"/>
  <c r="C9" i="5"/>
  <c r="D9" i="5"/>
  <c r="E9" i="5"/>
  <c r="F9" i="5"/>
  <c r="G9" i="5"/>
  <c r="H9" i="5"/>
  <c r="I9" i="5"/>
  <c r="J9" i="5"/>
  <c r="K9" i="5"/>
  <c r="L9" i="5"/>
  <c r="M9" i="5"/>
  <c r="N9" i="5"/>
  <c r="C10" i="5"/>
  <c r="D10" i="5"/>
  <c r="E10" i="5"/>
  <c r="F10" i="5"/>
  <c r="G10" i="5"/>
  <c r="H10" i="5"/>
  <c r="I10" i="5"/>
  <c r="J10" i="5"/>
  <c r="K10" i="5"/>
  <c r="L10" i="5"/>
  <c r="M10" i="5"/>
  <c r="N10" i="5"/>
  <c r="C11" i="5"/>
  <c r="D11" i="5"/>
  <c r="E11" i="5"/>
  <c r="F11" i="5"/>
  <c r="G11" i="5"/>
  <c r="H11" i="5"/>
  <c r="I11" i="5"/>
  <c r="J11" i="5"/>
  <c r="K11" i="5"/>
  <c r="L11" i="5"/>
  <c r="M11" i="5"/>
  <c r="N11" i="5"/>
  <c r="C12" i="5"/>
  <c r="D12" i="5"/>
  <c r="E12" i="5"/>
  <c r="F12" i="5"/>
  <c r="G12" i="5"/>
  <c r="H12" i="5"/>
  <c r="I12" i="5"/>
  <c r="J12" i="5"/>
  <c r="K12" i="5"/>
  <c r="L12" i="5"/>
  <c r="M12" i="5"/>
  <c r="N12" i="5"/>
  <c r="D3" i="5"/>
  <c r="E3" i="5"/>
  <c r="F3" i="5"/>
  <c r="G3" i="5"/>
  <c r="H3" i="5"/>
  <c r="I3" i="5"/>
  <c r="J3" i="5"/>
  <c r="K3" i="5"/>
  <c r="L3" i="5"/>
  <c r="M3" i="5"/>
  <c r="N3" i="5"/>
  <c r="C3" i="5"/>
  <c r="C4" i="4"/>
  <c r="C5" i="4"/>
  <c r="C6" i="4"/>
  <c r="C7" i="4"/>
  <c r="C8" i="4"/>
  <c r="C9" i="4"/>
  <c r="C10" i="4"/>
  <c r="C11" i="4"/>
  <c r="C12" i="4"/>
  <c r="C3" i="4"/>
  <c r="G3" i="2"/>
  <c r="G4" i="2"/>
  <c r="G5" i="2"/>
  <c r="G6" i="2"/>
  <c r="G7" i="2"/>
  <c r="G8" i="2"/>
  <c r="G9" i="2"/>
  <c r="G10" i="2"/>
  <c r="G11" i="2"/>
  <c r="G12" i="2"/>
  <c r="G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B21" i="2"/>
  <c r="B20" i="2"/>
  <c r="B19" i="2"/>
  <c r="B18" i="2"/>
  <c r="B17" i="2"/>
  <c r="B16" i="2"/>
  <c r="B15" i="2"/>
  <c r="B14" i="2"/>
  <c r="B13" i="2"/>
  <c r="F3" i="2"/>
  <c r="F4" i="2"/>
  <c r="F5" i="2"/>
  <c r="F6" i="2"/>
  <c r="F7" i="2"/>
  <c r="F8" i="2"/>
  <c r="F9" i="2"/>
  <c r="F10" i="2"/>
  <c r="F11" i="2"/>
  <c r="F12" i="2"/>
  <c r="F2" i="2"/>
</calcChain>
</file>

<file path=xl/sharedStrings.xml><?xml version="1.0" encoding="utf-8"?>
<sst xmlns="http://schemas.openxmlformats.org/spreadsheetml/2006/main" count="36" uniqueCount="19">
  <si>
    <t>jaar</t>
  </si>
  <si>
    <t>Appelbomen (ha)</t>
  </si>
  <si>
    <t>Perenbomen (ha)</t>
  </si>
  <si>
    <t>Steenvruchtbomen (ha)</t>
  </si>
  <si>
    <t>Kleinfruitstruiken (ha)</t>
  </si>
  <si>
    <t>totaal (ha)</t>
  </si>
  <si>
    <t>percentage appel en peer</t>
  </si>
  <si>
    <t>gemiddelde</t>
  </si>
  <si>
    <t>standaardafwijking</t>
  </si>
  <si>
    <t>minimum (=Q0)</t>
  </si>
  <si>
    <t>Q1</t>
  </si>
  <si>
    <t>mediaan (=Q2)</t>
  </si>
  <si>
    <t>Q3</t>
  </si>
  <si>
    <t>maximum (=Q4)</t>
  </si>
  <si>
    <t>modus</t>
  </si>
  <si>
    <t>aantal</t>
  </si>
  <si>
    <t>x</t>
  </si>
  <si>
    <t>LET OP</t>
  </si>
  <si>
    <t>VIER TABBLADEN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</si>
</sst>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"/>
    <numFmt numFmtId="168" formatCode="0.0%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167" fontId="1" fillId="0" borderId="0" xfId="0" applyNumberFormat="1" applyFont="1"/>
    <xf numFmtId="168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6" xfId="0" applyFont="1" applyFill="1" applyBorder="1"/>
    <xf numFmtId="0" fontId="1" fillId="3" borderId="8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defaultRowHeight="18.75" x14ac:dyDescent="0.3"/>
  <cols>
    <col min="1" max="1" width="22.85546875" style="1" bestFit="1" customWidth="1"/>
    <col min="2" max="5" width="29.7109375" style="1" customWidth="1"/>
    <col min="6" max="6" width="18.7109375" style="12" customWidth="1"/>
    <col min="7" max="7" width="29.5703125" style="12" bestFit="1" customWidth="1"/>
    <col min="8" max="16384" width="9.140625" style="1"/>
  </cols>
  <sheetData>
    <row r="1" spans="1:7" x14ac:dyDescent="0.3">
      <c r="A1" s="7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9" t="s">
        <v>5</v>
      </c>
      <c r="G1" s="9" t="s">
        <v>6</v>
      </c>
    </row>
    <row r="2" spans="1:7" x14ac:dyDescent="0.3">
      <c r="A2" s="2">
        <v>2004</v>
      </c>
      <c r="B2" s="3">
        <v>10217</v>
      </c>
      <c r="C2" s="3">
        <v>6493</v>
      </c>
      <c r="D2" s="3">
        <v>893</v>
      </c>
      <c r="E2" s="4">
        <v>1114</v>
      </c>
    </row>
    <row r="3" spans="1:7" x14ac:dyDescent="0.3">
      <c r="A3" s="5">
        <v>2005</v>
      </c>
      <c r="B3" s="6">
        <v>9737</v>
      </c>
      <c r="C3" s="6">
        <v>6692</v>
      </c>
      <c r="D3" s="6">
        <v>937</v>
      </c>
      <c r="E3" s="7">
        <v>1201</v>
      </c>
    </row>
    <row r="4" spans="1:7" x14ac:dyDescent="0.3">
      <c r="A4" s="5">
        <v>2006</v>
      </c>
      <c r="B4" s="6">
        <v>9562</v>
      </c>
      <c r="C4" s="6">
        <v>6914</v>
      </c>
      <c r="D4" s="6">
        <v>896</v>
      </c>
      <c r="E4" s="7">
        <v>1208</v>
      </c>
    </row>
    <row r="5" spans="1:7" x14ac:dyDescent="0.3">
      <c r="A5" s="5">
        <v>2007</v>
      </c>
      <c r="B5" s="6">
        <v>9380</v>
      </c>
      <c r="C5" s="6">
        <v>7296</v>
      </c>
      <c r="D5" s="6">
        <v>974</v>
      </c>
      <c r="E5" s="7">
        <v>1300</v>
      </c>
    </row>
    <row r="6" spans="1:7" x14ac:dyDescent="0.3">
      <c r="A6" s="5">
        <v>2008</v>
      </c>
      <c r="B6" s="6">
        <v>9302</v>
      </c>
      <c r="C6" s="6">
        <v>7476</v>
      </c>
      <c r="D6" s="6">
        <v>993</v>
      </c>
      <c r="E6" s="7">
        <v>1549</v>
      </c>
    </row>
    <row r="7" spans="1:7" x14ac:dyDescent="0.3">
      <c r="A7" s="5">
        <v>2009</v>
      </c>
      <c r="B7" s="6">
        <v>9129</v>
      </c>
      <c r="C7" s="6">
        <v>7800</v>
      </c>
      <c r="D7" s="6">
        <v>1017</v>
      </c>
      <c r="E7" s="7">
        <v>1634</v>
      </c>
    </row>
    <row r="8" spans="1:7" x14ac:dyDescent="0.3">
      <c r="A8" s="5">
        <v>2010</v>
      </c>
      <c r="B8" s="6">
        <v>8681</v>
      </c>
      <c r="C8" s="6">
        <v>7995</v>
      </c>
      <c r="D8" s="6">
        <v>1031</v>
      </c>
      <c r="E8" s="7">
        <v>1667</v>
      </c>
    </row>
    <row r="9" spans="1:7" x14ac:dyDescent="0.3">
      <c r="A9" s="5">
        <v>2011</v>
      </c>
      <c r="B9" s="6">
        <v>8266</v>
      </c>
      <c r="C9" s="6">
        <v>8203</v>
      </c>
      <c r="D9" s="6">
        <v>1006</v>
      </c>
      <c r="E9" s="7">
        <v>1679</v>
      </c>
    </row>
    <row r="10" spans="1:7" x14ac:dyDescent="0.3">
      <c r="A10" s="5">
        <v>2012</v>
      </c>
      <c r="B10" s="6">
        <v>7948</v>
      </c>
      <c r="C10" s="6">
        <v>8169</v>
      </c>
      <c r="D10" s="6">
        <v>986</v>
      </c>
      <c r="E10" s="7">
        <v>1609</v>
      </c>
    </row>
    <row r="11" spans="1:7" x14ac:dyDescent="0.3">
      <c r="A11" s="5">
        <v>2013</v>
      </c>
      <c r="B11" s="6">
        <v>7906</v>
      </c>
      <c r="C11" s="6">
        <v>8509</v>
      </c>
      <c r="D11" s="6">
        <v>991</v>
      </c>
      <c r="E11" s="7">
        <v>1592</v>
      </c>
    </row>
    <row r="12" spans="1:7" x14ac:dyDescent="0.3">
      <c r="A12" s="8">
        <v>2014</v>
      </c>
      <c r="B12" s="9">
        <v>7849</v>
      </c>
      <c r="C12" s="9">
        <v>8603</v>
      </c>
      <c r="D12" s="9">
        <v>1035</v>
      </c>
      <c r="E12" s="10">
        <v>1637</v>
      </c>
    </row>
    <row r="13" spans="1:7" x14ac:dyDescent="0.3">
      <c r="A13" s="11" t="s">
        <v>7</v>
      </c>
    </row>
    <row r="14" spans="1:7" x14ac:dyDescent="0.3">
      <c r="A14" s="11" t="s">
        <v>8</v>
      </c>
    </row>
    <row r="15" spans="1:7" x14ac:dyDescent="0.3">
      <c r="A15" s="11" t="s">
        <v>9</v>
      </c>
    </row>
    <row r="16" spans="1:7" x14ac:dyDescent="0.3">
      <c r="A16" s="11" t="s">
        <v>10</v>
      </c>
    </row>
    <row r="17" spans="1:2" s="1" customFormat="1" x14ac:dyDescent="0.3">
      <c r="A17" s="11" t="s">
        <v>11</v>
      </c>
    </row>
    <row r="18" spans="1:2" s="1" customFormat="1" x14ac:dyDescent="0.3">
      <c r="A18" s="11" t="s">
        <v>12</v>
      </c>
    </row>
    <row r="19" spans="1:2" s="1" customFormat="1" x14ac:dyDescent="0.3">
      <c r="A19" s="11" t="s">
        <v>13</v>
      </c>
    </row>
    <row r="20" spans="1:2" s="1" customFormat="1" x14ac:dyDescent="0.3">
      <c r="A20" s="11" t="s">
        <v>14</v>
      </c>
    </row>
    <row r="21" spans="1:2" s="1" customFormat="1" x14ac:dyDescent="0.3">
      <c r="A21" s="11" t="s">
        <v>15</v>
      </c>
    </row>
    <row r="23" spans="1:2" x14ac:dyDescent="0.3">
      <c r="B23" s="19" t="s">
        <v>17</v>
      </c>
    </row>
    <row r="24" spans="1:2" x14ac:dyDescent="0.3">
      <c r="B24" s="20" t="s">
        <v>18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workbookViewId="0">
      <selection activeCell="G18" sqref="G18"/>
    </sheetView>
  </sheetViews>
  <sheetFormatPr defaultRowHeight="18.75" x14ac:dyDescent="0.3"/>
  <cols>
    <col min="1" max="1" width="22.85546875" style="1" bestFit="1" customWidth="1"/>
    <col min="2" max="5" width="29.7109375" style="1" customWidth="1"/>
    <col min="6" max="6" width="18.7109375" style="12" customWidth="1"/>
    <col min="7" max="7" width="29.5703125" style="12" bestFit="1" customWidth="1"/>
    <col min="8" max="16384" width="9.140625" style="1"/>
  </cols>
  <sheetData>
    <row r="1" spans="1:7" x14ac:dyDescent="0.3">
      <c r="A1" s="7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9" t="s">
        <v>5</v>
      </c>
      <c r="G1" s="9" t="s">
        <v>6</v>
      </c>
    </row>
    <row r="2" spans="1:7" x14ac:dyDescent="0.3">
      <c r="A2" s="2">
        <v>2004</v>
      </c>
      <c r="B2" s="3">
        <v>10217</v>
      </c>
      <c r="C2" s="3">
        <v>6493</v>
      </c>
      <c r="D2" s="3">
        <v>893</v>
      </c>
      <c r="E2" s="4">
        <v>1114</v>
      </c>
      <c r="F2" s="12">
        <f>SUM(B2:E2)</f>
        <v>18717</v>
      </c>
      <c r="G2" s="14">
        <f>(B2+C2)/F2</f>
        <v>0.89277127744830898</v>
      </c>
    </row>
    <row r="3" spans="1:7" x14ac:dyDescent="0.3">
      <c r="A3" s="5">
        <v>2005</v>
      </c>
      <c r="B3" s="6">
        <v>9737</v>
      </c>
      <c r="C3" s="6">
        <v>6692</v>
      </c>
      <c r="D3" s="6">
        <v>937</v>
      </c>
      <c r="E3" s="7">
        <v>1201</v>
      </c>
      <c r="F3" s="12">
        <f t="shared" ref="F3:F12" si="0">SUM(B3:E3)</f>
        <v>18567</v>
      </c>
      <c r="G3" s="14">
        <f t="shared" ref="G3:G12" si="1">(B3+C3)/F3</f>
        <v>0.88484946410297838</v>
      </c>
    </row>
    <row r="4" spans="1:7" x14ac:dyDescent="0.3">
      <c r="A4" s="5">
        <v>2006</v>
      </c>
      <c r="B4" s="6">
        <v>9562</v>
      </c>
      <c r="C4" s="6">
        <v>6914</v>
      </c>
      <c r="D4" s="6">
        <v>896</v>
      </c>
      <c r="E4" s="7">
        <v>1208</v>
      </c>
      <c r="F4" s="12">
        <f t="shared" si="0"/>
        <v>18580</v>
      </c>
      <c r="G4" s="14">
        <f t="shared" si="1"/>
        <v>0.8867599569429494</v>
      </c>
    </row>
    <row r="5" spans="1:7" x14ac:dyDescent="0.3">
      <c r="A5" s="5">
        <v>2007</v>
      </c>
      <c r="B5" s="6">
        <v>9380</v>
      </c>
      <c r="C5" s="6">
        <v>7296</v>
      </c>
      <c r="D5" s="6">
        <v>974</v>
      </c>
      <c r="E5" s="7">
        <v>1300</v>
      </c>
      <c r="F5" s="12">
        <f t="shared" si="0"/>
        <v>18950</v>
      </c>
      <c r="G5" s="14">
        <f t="shared" si="1"/>
        <v>0.88</v>
      </c>
    </row>
    <row r="6" spans="1:7" x14ac:dyDescent="0.3">
      <c r="A6" s="5">
        <v>2008</v>
      </c>
      <c r="B6" s="6">
        <v>9302</v>
      </c>
      <c r="C6" s="6">
        <v>7476</v>
      </c>
      <c r="D6" s="6">
        <v>993</v>
      </c>
      <c r="E6" s="7">
        <v>1549</v>
      </c>
      <c r="F6" s="12">
        <f t="shared" si="0"/>
        <v>19320</v>
      </c>
      <c r="G6" s="14">
        <f t="shared" si="1"/>
        <v>0.8684265010351967</v>
      </c>
    </row>
    <row r="7" spans="1:7" x14ac:dyDescent="0.3">
      <c r="A7" s="5">
        <v>2009</v>
      </c>
      <c r="B7" s="6">
        <v>9129</v>
      </c>
      <c r="C7" s="6">
        <v>7800</v>
      </c>
      <c r="D7" s="6">
        <v>1017</v>
      </c>
      <c r="E7" s="7">
        <v>1634</v>
      </c>
      <c r="F7" s="12">
        <f t="shared" si="0"/>
        <v>19580</v>
      </c>
      <c r="G7" s="14">
        <f t="shared" si="1"/>
        <v>0.86460674157303374</v>
      </c>
    </row>
    <row r="8" spans="1:7" x14ac:dyDescent="0.3">
      <c r="A8" s="5">
        <v>2010</v>
      </c>
      <c r="B8" s="6">
        <v>8681</v>
      </c>
      <c r="C8" s="6">
        <v>7995</v>
      </c>
      <c r="D8" s="6">
        <v>1031</v>
      </c>
      <c r="E8" s="7">
        <v>1667</v>
      </c>
      <c r="F8" s="12">
        <f t="shared" si="0"/>
        <v>19374</v>
      </c>
      <c r="G8" s="14">
        <f t="shared" si="1"/>
        <v>0.86074119954578299</v>
      </c>
    </row>
    <row r="9" spans="1:7" x14ac:dyDescent="0.3">
      <c r="A9" s="5">
        <v>2011</v>
      </c>
      <c r="B9" s="6">
        <v>8266</v>
      </c>
      <c r="C9" s="6">
        <v>8203</v>
      </c>
      <c r="D9" s="6">
        <v>1006</v>
      </c>
      <c r="E9" s="7">
        <v>1679</v>
      </c>
      <c r="F9" s="12">
        <f t="shared" si="0"/>
        <v>19154</v>
      </c>
      <c r="G9" s="14">
        <f t="shared" si="1"/>
        <v>0.85982040304897145</v>
      </c>
    </row>
    <row r="10" spans="1:7" x14ac:dyDescent="0.3">
      <c r="A10" s="5">
        <v>2012</v>
      </c>
      <c r="B10" s="6">
        <v>7948</v>
      </c>
      <c r="C10" s="6">
        <v>8169</v>
      </c>
      <c r="D10" s="6">
        <v>986</v>
      </c>
      <c r="E10" s="7">
        <v>1609</v>
      </c>
      <c r="F10" s="12">
        <f t="shared" si="0"/>
        <v>18712</v>
      </c>
      <c r="G10" s="14">
        <f t="shared" si="1"/>
        <v>0.86131893971782814</v>
      </c>
    </row>
    <row r="11" spans="1:7" x14ac:dyDescent="0.3">
      <c r="A11" s="5">
        <v>2013</v>
      </c>
      <c r="B11" s="6">
        <v>7906</v>
      </c>
      <c r="C11" s="6">
        <v>8509</v>
      </c>
      <c r="D11" s="6">
        <v>991</v>
      </c>
      <c r="E11" s="7">
        <v>1592</v>
      </c>
      <c r="F11" s="12">
        <f t="shared" si="0"/>
        <v>18998</v>
      </c>
      <c r="G11" s="14">
        <f t="shared" si="1"/>
        <v>0.86403831982313928</v>
      </c>
    </row>
    <row r="12" spans="1:7" x14ac:dyDescent="0.3">
      <c r="A12" s="8">
        <v>2014</v>
      </c>
      <c r="B12" s="9">
        <v>7849</v>
      </c>
      <c r="C12" s="9">
        <v>8603</v>
      </c>
      <c r="D12" s="9">
        <v>1035</v>
      </c>
      <c r="E12" s="10">
        <v>1637</v>
      </c>
      <c r="F12" s="12">
        <f t="shared" si="0"/>
        <v>19124</v>
      </c>
      <c r="G12" s="14">
        <f t="shared" si="1"/>
        <v>0.86028027609286761</v>
      </c>
    </row>
    <row r="13" spans="1:7" x14ac:dyDescent="0.3">
      <c r="A13" s="11" t="s">
        <v>7</v>
      </c>
      <c r="B13" s="16">
        <f>AVERAGE(B2:B12)</f>
        <v>8907</v>
      </c>
      <c r="C13" s="16">
        <f t="shared" ref="C13:E13" si="2">AVERAGE(C2:C12)</f>
        <v>7650</v>
      </c>
      <c r="D13" s="16">
        <f t="shared" si="2"/>
        <v>978.09090909090912</v>
      </c>
      <c r="E13" s="16">
        <f t="shared" si="2"/>
        <v>1471.8181818181818</v>
      </c>
    </row>
    <row r="14" spans="1:7" x14ac:dyDescent="0.3">
      <c r="A14" s="11" t="s">
        <v>8</v>
      </c>
      <c r="B14" s="15">
        <f>STDEV(B2:B12)</f>
        <v>822.56100077744998</v>
      </c>
      <c r="C14" s="15">
        <f t="shared" ref="C14:E14" si="3">STDEV(C2:C12)</f>
        <v>729.14237292863459</v>
      </c>
      <c r="D14" s="15">
        <f t="shared" si="3"/>
        <v>49.464036522416052</v>
      </c>
      <c r="E14" s="15">
        <f t="shared" si="3"/>
        <v>217.79018259867379</v>
      </c>
    </row>
    <row r="15" spans="1:7" x14ac:dyDescent="0.3">
      <c r="A15" s="11" t="s">
        <v>9</v>
      </c>
      <c r="B15" s="16">
        <f>MIN(B2:B12)</f>
        <v>7849</v>
      </c>
      <c r="C15" s="16">
        <f t="shared" ref="C15:E15" si="4">MIN(C2:C12)</f>
        <v>6493</v>
      </c>
      <c r="D15" s="16">
        <f t="shared" si="4"/>
        <v>893</v>
      </c>
      <c r="E15" s="16">
        <f t="shared" si="4"/>
        <v>1114</v>
      </c>
    </row>
    <row r="16" spans="1:7" x14ac:dyDescent="0.3">
      <c r="A16" s="11" t="s">
        <v>10</v>
      </c>
      <c r="B16" s="13">
        <f>QUARTILE(B2:B12,1)</f>
        <v>8107</v>
      </c>
      <c r="C16" s="13">
        <f t="shared" ref="C16:E16" si="5">QUARTILE(C2:C12,1)</f>
        <v>7105</v>
      </c>
      <c r="D16" s="13">
        <f t="shared" si="5"/>
        <v>955.5</v>
      </c>
      <c r="E16" s="13">
        <f t="shared" si="5"/>
        <v>1254</v>
      </c>
    </row>
    <row r="17" spans="1:5" s="1" customFormat="1" x14ac:dyDescent="0.3">
      <c r="A17" s="11" t="s">
        <v>11</v>
      </c>
      <c r="B17" s="16">
        <f>MEDIAN(B2:B12)</f>
        <v>9129</v>
      </c>
      <c r="C17" s="16">
        <f t="shared" ref="C17:E17" si="6">MEDIAN(C2:C12)</f>
        <v>7800</v>
      </c>
      <c r="D17" s="16">
        <f t="shared" si="6"/>
        <v>991</v>
      </c>
      <c r="E17" s="16">
        <f t="shared" si="6"/>
        <v>1592</v>
      </c>
    </row>
    <row r="18" spans="1:5" s="1" customFormat="1" x14ac:dyDescent="0.3">
      <c r="A18" s="11" t="s">
        <v>12</v>
      </c>
      <c r="B18" s="13">
        <f>QUARTILE(B2:B12,3)</f>
        <v>9471</v>
      </c>
      <c r="C18" s="13">
        <f t="shared" ref="C18:E18" si="7">QUARTILE(C2:C12,3)</f>
        <v>8186</v>
      </c>
      <c r="D18" s="13">
        <f t="shared" si="7"/>
        <v>1011.5</v>
      </c>
      <c r="E18" s="13">
        <f t="shared" si="7"/>
        <v>1635.5</v>
      </c>
    </row>
    <row r="19" spans="1:5" s="1" customFormat="1" x14ac:dyDescent="0.3">
      <c r="A19" s="11" t="s">
        <v>13</v>
      </c>
      <c r="B19" s="16">
        <f>MAX(B2:B12)</f>
        <v>10217</v>
      </c>
      <c r="C19" s="16">
        <f t="shared" ref="C19:E19" si="8">MAX(C2:C12)</f>
        <v>8603</v>
      </c>
      <c r="D19" s="16">
        <f t="shared" si="8"/>
        <v>1035</v>
      </c>
      <c r="E19" s="16">
        <f t="shared" si="8"/>
        <v>1679</v>
      </c>
    </row>
    <row r="20" spans="1:5" s="1" customFormat="1" x14ac:dyDescent="0.3">
      <c r="A20" s="11" t="s">
        <v>14</v>
      </c>
      <c r="B20" s="16" t="e">
        <f>MODE(B2:B12)</f>
        <v>#N/A</v>
      </c>
      <c r="C20" s="16" t="e">
        <f t="shared" ref="C20:E20" si="9">MODE(C2:C12)</f>
        <v>#N/A</v>
      </c>
      <c r="D20" s="16" t="e">
        <f t="shared" si="9"/>
        <v>#N/A</v>
      </c>
      <c r="E20" s="16" t="e">
        <f t="shared" si="9"/>
        <v>#N/A</v>
      </c>
    </row>
    <row r="21" spans="1:5" s="1" customFormat="1" x14ac:dyDescent="0.3">
      <c r="A21" s="11" t="s">
        <v>15</v>
      </c>
      <c r="B21" s="16">
        <f>COUNT(B2:B12)</f>
        <v>11</v>
      </c>
      <c r="C21" s="16">
        <f t="shared" ref="C21:E21" si="10">COUNT(C2:C12)</f>
        <v>11</v>
      </c>
      <c r="D21" s="16">
        <f t="shared" si="10"/>
        <v>11</v>
      </c>
      <c r="E21" s="16">
        <f t="shared" si="10"/>
        <v>11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F2 F3:F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C12"/>
  <sheetViews>
    <sheetView workbookViewId="0">
      <selection activeCell="E20" sqref="E20"/>
    </sheetView>
  </sheetViews>
  <sheetFormatPr defaultRowHeight="18.75" x14ac:dyDescent="0.3"/>
  <cols>
    <col min="1" max="16384" width="9.140625" style="1"/>
  </cols>
  <sheetData>
    <row r="2" spans="2:3" x14ac:dyDescent="0.3">
      <c r="B2" s="17" t="s">
        <v>16</v>
      </c>
      <c r="C2" s="17">
        <v>8</v>
      </c>
    </row>
    <row r="3" spans="2:3" x14ac:dyDescent="0.3">
      <c r="B3" s="17">
        <v>1</v>
      </c>
      <c r="C3" s="18">
        <f>B3*$C$2</f>
        <v>8</v>
      </c>
    </row>
    <row r="4" spans="2:3" x14ac:dyDescent="0.3">
      <c r="B4" s="17">
        <v>2</v>
      </c>
      <c r="C4" s="18">
        <f t="shared" ref="C4:C12" si="0">B4*$C$2</f>
        <v>16</v>
      </c>
    </row>
    <row r="5" spans="2:3" x14ac:dyDescent="0.3">
      <c r="B5" s="17">
        <v>3</v>
      </c>
      <c r="C5" s="18">
        <f t="shared" si="0"/>
        <v>24</v>
      </c>
    </row>
    <row r="6" spans="2:3" x14ac:dyDescent="0.3">
      <c r="B6" s="17">
        <v>4</v>
      </c>
      <c r="C6" s="18">
        <f t="shared" si="0"/>
        <v>32</v>
      </c>
    </row>
    <row r="7" spans="2:3" x14ac:dyDescent="0.3">
      <c r="B7" s="17">
        <v>5</v>
      </c>
      <c r="C7" s="18">
        <f t="shared" si="0"/>
        <v>40</v>
      </c>
    </row>
    <row r="8" spans="2:3" x14ac:dyDescent="0.3">
      <c r="B8" s="17">
        <v>6</v>
      </c>
      <c r="C8" s="18">
        <f t="shared" si="0"/>
        <v>48</v>
      </c>
    </row>
    <row r="9" spans="2:3" x14ac:dyDescent="0.3">
      <c r="B9" s="17">
        <v>7</v>
      </c>
      <c r="C9" s="18">
        <f t="shared" si="0"/>
        <v>56</v>
      </c>
    </row>
    <row r="10" spans="2:3" x14ac:dyDescent="0.3">
      <c r="B10" s="17">
        <v>8</v>
      </c>
      <c r="C10" s="18">
        <f t="shared" si="0"/>
        <v>64</v>
      </c>
    </row>
    <row r="11" spans="2:3" x14ac:dyDescent="0.3">
      <c r="B11" s="17">
        <v>9</v>
      </c>
      <c r="C11" s="18">
        <f t="shared" si="0"/>
        <v>72</v>
      </c>
    </row>
    <row r="12" spans="2:3" x14ac:dyDescent="0.3">
      <c r="B12" s="17">
        <v>10</v>
      </c>
      <c r="C12" s="18">
        <f t="shared" si="0"/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N12"/>
  <sheetViews>
    <sheetView workbookViewId="0">
      <selection activeCell="A25" sqref="A25"/>
    </sheetView>
  </sheetViews>
  <sheetFormatPr defaultRowHeight="18.75" x14ac:dyDescent="0.3"/>
  <cols>
    <col min="1" max="16384" width="9.140625" style="1"/>
  </cols>
  <sheetData>
    <row r="2" spans="2:14" x14ac:dyDescent="0.3">
      <c r="B2" s="17" t="s">
        <v>16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</row>
    <row r="3" spans="2:14" x14ac:dyDescent="0.3">
      <c r="B3" s="17">
        <v>1</v>
      </c>
      <c r="C3" s="18">
        <f>$B3*C$2</f>
        <v>1</v>
      </c>
      <c r="D3" s="18">
        <f t="shared" ref="D3:N12" si="0">$B3*D$2</f>
        <v>2</v>
      </c>
      <c r="E3" s="18">
        <f t="shared" si="0"/>
        <v>3</v>
      </c>
      <c r="F3" s="18">
        <f t="shared" si="0"/>
        <v>4</v>
      </c>
      <c r="G3" s="18">
        <f t="shared" si="0"/>
        <v>5</v>
      </c>
      <c r="H3" s="18">
        <f t="shared" si="0"/>
        <v>6</v>
      </c>
      <c r="I3" s="18">
        <f t="shared" si="0"/>
        <v>7</v>
      </c>
      <c r="J3" s="18">
        <f t="shared" si="0"/>
        <v>8</v>
      </c>
      <c r="K3" s="18">
        <f t="shared" si="0"/>
        <v>9</v>
      </c>
      <c r="L3" s="18">
        <f t="shared" si="0"/>
        <v>10</v>
      </c>
      <c r="M3" s="18">
        <f t="shared" si="0"/>
        <v>11</v>
      </c>
      <c r="N3" s="18">
        <f t="shared" si="0"/>
        <v>12</v>
      </c>
    </row>
    <row r="4" spans="2:14" x14ac:dyDescent="0.3">
      <c r="B4" s="17">
        <v>2</v>
      </c>
      <c r="C4" s="18">
        <f t="shared" ref="C4:C12" si="1">$B4*C$2</f>
        <v>2</v>
      </c>
      <c r="D4" s="18">
        <f t="shared" si="0"/>
        <v>4</v>
      </c>
      <c r="E4" s="18">
        <f t="shared" si="0"/>
        <v>6</v>
      </c>
      <c r="F4" s="18">
        <f t="shared" si="0"/>
        <v>8</v>
      </c>
      <c r="G4" s="18">
        <f t="shared" si="0"/>
        <v>10</v>
      </c>
      <c r="H4" s="18">
        <f t="shared" si="0"/>
        <v>12</v>
      </c>
      <c r="I4" s="18">
        <f t="shared" si="0"/>
        <v>14</v>
      </c>
      <c r="J4" s="18">
        <f t="shared" si="0"/>
        <v>16</v>
      </c>
      <c r="K4" s="18">
        <f t="shared" si="0"/>
        <v>18</v>
      </c>
      <c r="L4" s="18">
        <f t="shared" si="0"/>
        <v>20</v>
      </c>
      <c r="M4" s="18">
        <f t="shared" si="0"/>
        <v>22</v>
      </c>
      <c r="N4" s="18">
        <f t="shared" si="0"/>
        <v>24</v>
      </c>
    </row>
    <row r="5" spans="2:14" x14ac:dyDescent="0.3">
      <c r="B5" s="17">
        <v>3</v>
      </c>
      <c r="C5" s="18">
        <f t="shared" si="1"/>
        <v>3</v>
      </c>
      <c r="D5" s="18">
        <f t="shared" si="0"/>
        <v>6</v>
      </c>
      <c r="E5" s="18">
        <f t="shared" si="0"/>
        <v>9</v>
      </c>
      <c r="F5" s="18">
        <f t="shared" si="0"/>
        <v>12</v>
      </c>
      <c r="G5" s="18">
        <f t="shared" si="0"/>
        <v>15</v>
      </c>
      <c r="H5" s="18">
        <f t="shared" si="0"/>
        <v>18</v>
      </c>
      <c r="I5" s="18">
        <f t="shared" si="0"/>
        <v>21</v>
      </c>
      <c r="J5" s="18">
        <f t="shared" si="0"/>
        <v>24</v>
      </c>
      <c r="K5" s="18">
        <f t="shared" si="0"/>
        <v>27</v>
      </c>
      <c r="L5" s="18">
        <f t="shared" si="0"/>
        <v>30</v>
      </c>
      <c r="M5" s="18">
        <f t="shared" si="0"/>
        <v>33</v>
      </c>
      <c r="N5" s="18">
        <f t="shared" si="0"/>
        <v>36</v>
      </c>
    </row>
    <row r="6" spans="2:14" x14ac:dyDescent="0.3">
      <c r="B6" s="17">
        <v>4</v>
      </c>
      <c r="C6" s="18">
        <f t="shared" si="1"/>
        <v>4</v>
      </c>
      <c r="D6" s="18">
        <f t="shared" si="0"/>
        <v>8</v>
      </c>
      <c r="E6" s="18">
        <f t="shared" si="0"/>
        <v>12</v>
      </c>
      <c r="F6" s="18">
        <f t="shared" si="0"/>
        <v>16</v>
      </c>
      <c r="G6" s="18">
        <f t="shared" si="0"/>
        <v>20</v>
      </c>
      <c r="H6" s="18">
        <f t="shared" si="0"/>
        <v>24</v>
      </c>
      <c r="I6" s="18">
        <f t="shared" si="0"/>
        <v>28</v>
      </c>
      <c r="J6" s="18">
        <f t="shared" si="0"/>
        <v>32</v>
      </c>
      <c r="K6" s="18">
        <f t="shared" si="0"/>
        <v>36</v>
      </c>
      <c r="L6" s="18">
        <f t="shared" si="0"/>
        <v>40</v>
      </c>
      <c r="M6" s="18">
        <f t="shared" si="0"/>
        <v>44</v>
      </c>
      <c r="N6" s="18">
        <f t="shared" si="0"/>
        <v>48</v>
      </c>
    </row>
    <row r="7" spans="2:14" x14ac:dyDescent="0.3">
      <c r="B7" s="17">
        <v>5</v>
      </c>
      <c r="C7" s="18">
        <f t="shared" si="1"/>
        <v>5</v>
      </c>
      <c r="D7" s="18">
        <f t="shared" si="0"/>
        <v>10</v>
      </c>
      <c r="E7" s="18">
        <f t="shared" si="0"/>
        <v>15</v>
      </c>
      <c r="F7" s="18">
        <f t="shared" si="0"/>
        <v>20</v>
      </c>
      <c r="G7" s="18">
        <f t="shared" si="0"/>
        <v>25</v>
      </c>
      <c r="H7" s="18">
        <f t="shared" si="0"/>
        <v>30</v>
      </c>
      <c r="I7" s="18">
        <f t="shared" si="0"/>
        <v>35</v>
      </c>
      <c r="J7" s="18">
        <f t="shared" si="0"/>
        <v>40</v>
      </c>
      <c r="K7" s="18">
        <f t="shared" si="0"/>
        <v>45</v>
      </c>
      <c r="L7" s="18">
        <f t="shared" si="0"/>
        <v>50</v>
      </c>
      <c r="M7" s="18">
        <f t="shared" si="0"/>
        <v>55</v>
      </c>
      <c r="N7" s="18">
        <f t="shared" si="0"/>
        <v>60</v>
      </c>
    </row>
    <row r="8" spans="2:14" x14ac:dyDescent="0.3">
      <c r="B8" s="17">
        <v>6</v>
      </c>
      <c r="C8" s="18">
        <f t="shared" si="1"/>
        <v>6</v>
      </c>
      <c r="D8" s="18">
        <f t="shared" si="0"/>
        <v>12</v>
      </c>
      <c r="E8" s="18">
        <f t="shared" si="0"/>
        <v>18</v>
      </c>
      <c r="F8" s="18">
        <f t="shared" si="0"/>
        <v>24</v>
      </c>
      <c r="G8" s="18">
        <f t="shared" si="0"/>
        <v>30</v>
      </c>
      <c r="H8" s="18">
        <f t="shared" si="0"/>
        <v>36</v>
      </c>
      <c r="I8" s="18">
        <f t="shared" si="0"/>
        <v>42</v>
      </c>
      <c r="J8" s="18">
        <f t="shared" si="0"/>
        <v>48</v>
      </c>
      <c r="K8" s="18">
        <f t="shared" si="0"/>
        <v>54</v>
      </c>
      <c r="L8" s="18">
        <f t="shared" si="0"/>
        <v>60</v>
      </c>
      <c r="M8" s="18">
        <f t="shared" si="0"/>
        <v>66</v>
      </c>
      <c r="N8" s="18">
        <f t="shared" si="0"/>
        <v>72</v>
      </c>
    </row>
    <row r="9" spans="2:14" x14ac:dyDescent="0.3">
      <c r="B9" s="17">
        <v>7</v>
      </c>
      <c r="C9" s="18">
        <f t="shared" si="1"/>
        <v>7</v>
      </c>
      <c r="D9" s="18">
        <f t="shared" si="0"/>
        <v>14</v>
      </c>
      <c r="E9" s="18">
        <f t="shared" si="0"/>
        <v>21</v>
      </c>
      <c r="F9" s="18">
        <f t="shared" si="0"/>
        <v>28</v>
      </c>
      <c r="G9" s="18">
        <f t="shared" si="0"/>
        <v>35</v>
      </c>
      <c r="H9" s="18">
        <f t="shared" si="0"/>
        <v>42</v>
      </c>
      <c r="I9" s="18">
        <f t="shared" si="0"/>
        <v>49</v>
      </c>
      <c r="J9" s="18">
        <f t="shared" si="0"/>
        <v>56</v>
      </c>
      <c r="K9" s="18">
        <f t="shared" si="0"/>
        <v>63</v>
      </c>
      <c r="L9" s="18">
        <f t="shared" si="0"/>
        <v>70</v>
      </c>
      <c r="M9" s="18">
        <f t="shared" si="0"/>
        <v>77</v>
      </c>
      <c r="N9" s="18">
        <f t="shared" si="0"/>
        <v>84</v>
      </c>
    </row>
    <row r="10" spans="2:14" x14ac:dyDescent="0.3">
      <c r="B10" s="17">
        <v>8</v>
      </c>
      <c r="C10" s="18">
        <f t="shared" si="1"/>
        <v>8</v>
      </c>
      <c r="D10" s="18">
        <f t="shared" si="0"/>
        <v>16</v>
      </c>
      <c r="E10" s="18">
        <f t="shared" si="0"/>
        <v>24</v>
      </c>
      <c r="F10" s="18">
        <f t="shared" si="0"/>
        <v>32</v>
      </c>
      <c r="G10" s="18">
        <f t="shared" si="0"/>
        <v>40</v>
      </c>
      <c r="H10" s="18">
        <f t="shared" si="0"/>
        <v>48</v>
      </c>
      <c r="I10" s="18">
        <f t="shared" si="0"/>
        <v>56</v>
      </c>
      <c r="J10" s="18">
        <f t="shared" si="0"/>
        <v>64</v>
      </c>
      <c r="K10" s="18">
        <f t="shared" si="0"/>
        <v>72</v>
      </c>
      <c r="L10" s="18">
        <f t="shared" si="0"/>
        <v>80</v>
      </c>
      <c r="M10" s="18">
        <f t="shared" si="0"/>
        <v>88</v>
      </c>
      <c r="N10" s="18">
        <f t="shared" si="0"/>
        <v>96</v>
      </c>
    </row>
    <row r="11" spans="2:14" x14ac:dyDescent="0.3">
      <c r="B11" s="17">
        <v>9</v>
      </c>
      <c r="C11" s="18">
        <f t="shared" si="1"/>
        <v>9</v>
      </c>
      <c r="D11" s="18">
        <f t="shared" si="0"/>
        <v>18</v>
      </c>
      <c r="E11" s="18">
        <f t="shared" si="0"/>
        <v>27</v>
      </c>
      <c r="F11" s="18">
        <f t="shared" si="0"/>
        <v>36</v>
      </c>
      <c r="G11" s="18">
        <f t="shared" si="0"/>
        <v>45</v>
      </c>
      <c r="H11" s="18">
        <f t="shared" si="0"/>
        <v>54</v>
      </c>
      <c r="I11" s="18">
        <f t="shared" si="0"/>
        <v>63</v>
      </c>
      <c r="J11" s="18">
        <f t="shared" si="0"/>
        <v>72</v>
      </c>
      <c r="K11" s="18">
        <f t="shared" si="0"/>
        <v>81</v>
      </c>
      <c r="L11" s="18">
        <f t="shared" si="0"/>
        <v>90</v>
      </c>
      <c r="M11" s="18">
        <f t="shared" si="0"/>
        <v>99</v>
      </c>
      <c r="N11" s="18">
        <f t="shared" si="0"/>
        <v>108</v>
      </c>
    </row>
    <row r="12" spans="2:14" x14ac:dyDescent="0.3">
      <c r="B12" s="17">
        <v>10</v>
      </c>
      <c r="C12" s="18">
        <f t="shared" si="1"/>
        <v>10</v>
      </c>
      <c r="D12" s="18">
        <f t="shared" si="0"/>
        <v>20</v>
      </c>
      <c r="E12" s="18">
        <f t="shared" si="0"/>
        <v>30</v>
      </c>
      <c r="F12" s="18">
        <f t="shared" si="0"/>
        <v>40</v>
      </c>
      <c r="G12" s="18">
        <f t="shared" si="0"/>
        <v>50</v>
      </c>
      <c r="H12" s="18">
        <f t="shared" si="0"/>
        <v>60</v>
      </c>
      <c r="I12" s="18">
        <f t="shared" si="0"/>
        <v>70</v>
      </c>
      <c r="J12" s="18">
        <f t="shared" si="0"/>
        <v>80</v>
      </c>
      <c r="K12" s="18">
        <f t="shared" si="0"/>
        <v>90</v>
      </c>
      <c r="L12" s="18">
        <f t="shared" si="0"/>
        <v>100</v>
      </c>
      <c r="M12" s="18">
        <f t="shared" si="0"/>
        <v>110</v>
      </c>
      <c r="N12" s="18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</vt:lpstr>
      <vt:lpstr>NA</vt:lpstr>
      <vt:lpstr>tafel</vt:lpstr>
      <vt:lpstr>tafel 1-12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2016-05-15T07:10:25Z</dcterms:created>
  <dcterms:modified xsi:type="dcterms:W3CDTF">2016-05-15T08:04:13Z</dcterms:modified>
</cp:coreProperties>
</file>